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Owner\odrive\MSU Drive\Teaching\MTH 132 - SS19\"/>
    </mc:Choice>
  </mc:AlternateContent>
  <xr:revisionPtr revIDLastSave="0" documentId="13_ncr:1_{2F32706B-47C6-4B5B-A8E5-0CE1B76C90B6}" xr6:coauthVersionLast="41" xr6:coauthVersionMax="41" xr10:uidLastSave="{00000000-0000-0000-0000-000000000000}"/>
  <bookViews>
    <workbookView xWindow="24825" yWindow="705" windowWidth="22335" windowHeight="10965" xr2:uid="{00000000-000D-0000-FFFF-FFFF00000000}"/>
  </bookViews>
  <sheets>
    <sheet name="Course Grades" sheetId="1" r:id="rId1"/>
    <sheet name="Scales" sheetId="2" r:id="rId2"/>
    <sheet name="Conditions and Restriction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" l="1"/>
  <c r="L13" i="1"/>
  <c r="G4" i="2" l="1"/>
  <c r="G5" i="2"/>
  <c r="G6" i="2"/>
  <c r="G7" i="2"/>
  <c r="G8" i="2"/>
  <c r="G9" i="2"/>
  <c r="G10" i="2"/>
  <c r="G3" i="2"/>
  <c r="K9" i="1" l="1"/>
  <c r="R9" i="1"/>
  <c r="X9" i="1"/>
  <c r="S9" i="1"/>
  <c r="L12" i="1" l="1"/>
  <c r="H15" i="1" s="1"/>
  <c r="Z9" i="1"/>
  <c r="Y9" i="1"/>
  <c r="L15" i="1" l="1"/>
  <c r="E15" i="1"/>
  <c r="E14" i="1"/>
  <c r="C9" i="1"/>
  <c r="D9" i="1"/>
  <c r="E9" i="1"/>
  <c r="F9" i="1"/>
  <c r="G9" i="1"/>
  <c r="H9" i="1"/>
  <c r="I9" i="1"/>
  <c r="J9" i="1"/>
  <c r="L9" i="1"/>
  <c r="M9" i="1"/>
  <c r="B9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B4" i="1"/>
  <c r="C4" i="1"/>
  <c r="D4" i="1"/>
  <c r="E4" i="1"/>
  <c r="F4" i="1"/>
  <c r="G4" i="1"/>
  <c r="H4" i="1"/>
  <c r="I4" i="1"/>
  <c r="E12" i="1" l="1"/>
  <c r="E13" i="1"/>
  <c r="E16" i="1"/>
  <c r="Y14" i="1" l="1"/>
  <c r="Y13" i="1"/>
  <c r="Y12" i="1"/>
  <c r="Y15" i="1" l="1"/>
</calcChain>
</file>

<file path=xl/sharedStrings.xml><?xml version="1.0" encoding="utf-8"?>
<sst xmlns="http://schemas.openxmlformats.org/spreadsheetml/2006/main" count="86" uniqueCount="80">
  <si>
    <t>Grade</t>
  </si>
  <si>
    <t>Max</t>
  </si>
  <si>
    <t>Qz 1</t>
  </si>
  <si>
    <t>Qz 2</t>
  </si>
  <si>
    <t>Qz 3</t>
  </si>
  <si>
    <t>Qz 4</t>
  </si>
  <si>
    <t>Qz 5</t>
  </si>
  <si>
    <t>Qz 6</t>
  </si>
  <si>
    <t>Qz 7</t>
  </si>
  <si>
    <t>Qz 8</t>
  </si>
  <si>
    <t>Qz 9</t>
  </si>
  <si>
    <t>Qz 10</t>
  </si>
  <si>
    <t>Qz 11</t>
  </si>
  <si>
    <t>Qz 12</t>
  </si>
  <si>
    <t>Hw 1</t>
  </si>
  <si>
    <t>Hw 2</t>
  </si>
  <si>
    <t>Hw 3</t>
  </si>
  <si>
    <t>Hw 4</t>
  </si>
  <si>
    <t>Hw 5</t>
  </si>
  <si>
    <t>Hw 6</t>
  </si>
  <si>
    <t>Hw 7</t>
  </si>
  <si>
    <t>Hw 8</t>
  </si>
  <si>
    <t>Hw 9</t>
  </si>
  <si>
    <t>Hw 10</t>
  </si>
  <si>
    <t>Hw 11</t>
  </si>
  <si>
    <t>Hw 12</t>
  </si>
  <si>
    <t>Hw 13</t>
  </si>
  <si>
    <t>Hw 14</t>
  </si>
  <si>
    <t>Hw 15</t>
  </si>
  <si>
    <t>Hw 16</t>
  </si>
  <si>
    <t>Hw 17</t>
  </si>
  <si>
    <t>Hw 18</t>
  </si>
  <si>
    <t>Hw 19</t>
  </si>
  <si>
    <t>Hw 20</t>
  </si>
  <si>
    <t>Hw 21</t>
  </si>
  <si>
    <t>Hw 22</t>
  </si>
  <si>
    <t>Hw 23</t>
  </si>
  <si>
    <t>Hw 24</t>
  </si>
  <si>
    <t>Hw 25</t>
  </si>
  <si>
    <t>Hw 26</t>
  </si>
  <si>
    <t>Hw 27</t>
  </si>
  <si>
    <t>Hw 28</t>
  </si>
  <si>
    <t>Hw 29</t>
  </si>
  <si>
    <t>E2</t>
  </si>
  <si>
    <t>E1</t>
  </si>
  <si>
    <t>Final</t>
  </si>
  <si>
    <t>Hw %</t>
  </si>
  <si>
    <t>Qz % (0 dropped)</t>
  </si>
  <si>
    <t>Qz % (2 dropped)</t>
  </si>
  <si>
    <t>Grade (% min)</t>
  </si>
  <si>
    <t>E1 (20%)</t>
  </si>
  <si>
    <t>E2 (20%)</t>
  </si>
  <si>
    <t>FE (30%)</t>
  </si>
  <si>
    <t>Total (100%)</t>
  </si>
  <si>
    <t>Grade Scale</t>
  </si>
  <si>
    <t>Quiz Setup and Limitations</t>
  </si>
  <si>
    <t>Quizzes left blank will not drop. Make sure to have a 0 in their quiz spot for correct calculations</t>
  </si>
  <si>
    <t>Does not recognize "x" for excused exams or quizzes. Please fix these manually.</t>
  </si>
  <si>
    <t xml:space="preserve">Each quiz must be worth a maximum of 10 points. </t>
  </si>
  <si>
    <t>2nd dropped quiz</t>
  </si>
  <si>
    <t>1st dropped quiz</t>
  </si>
  <si>
    <t>Count?</t>
  </si>
  <si>
    <t>Kick off Calculations</t>
  </si>
  <si>
    <t>Student Remediation Calculations</t>
  </si>
  <si>
    <t>Low Exam</t>
  </si>
  <si>
    <t>Low Exam %</t>
  </si>
  <si>
    <t>Final Exam %</t>
  </si>
  <si>
    <t>Course Grade Calculations</t>
  </si>
  <si>
    <t>Overall Course Grade</t>
  </si>
  <si>
    <t xml:space="preserve">This is a new gradebook and may contain mistakes. Grades calculated here are not binding. </t>
  </si>
  <si>
    <t>Homeworks</t>
  </si>
  <si>
    <t>Quizzes</t>
  </si>
  <si>
    <t>Exams</t>
  </si>
  <si>
    <t>QZ (18%)</t>
  </si>
  <si>
    <t>WW + Sv (12%)</t>
  </si>
  <si>
    <t>Raw Course Grade %</t>
  </si>
  <si>
    <t>Need at least 1 quiz and 1 homework for calculation to be accurate</t>
  </si>
  <si>
    <t>Must have at most 12 quizzes throughout the semester</t>
  </si>
  <si>
    <t>Course Grade % with 2 dropped quizzes &amp; student remediation</t>
  </si>
  <si>
    <t>Course Grade % with 2 dropped quizzes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</si>
</sst>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 Black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Verdana"/>
      <family val="2"/>
    </font>
    <font>
      <sz val="8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2D0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16" applyNumberFormat="0" applyAlignment="0" applyProtection="0"/>
    <xf numFmtId="0" fontId="14" fillId="13" borderId="17" applyNumberFormat="0" applyAlignment="0" applyProtection="0"/>
    <xf numFmtId="0" fontId="15" fillId="13" borderId="16" applyNumberFormat="0" applyAlignment="0" applyProtection="0"/>
    <xf numFmtId="0" fontId="16" fillId="0" borderId="18" applyNumberFormat="0" applyFill="0" applyAlignment="0" applyProtection="0"/>
    <xf numFmtId="0" fontId="17" fillId="14" borderId="19" applyNumberFormat="0" applyAlignment="0" applyProtection="0"/>
    <xf numFmtId="0" fontId="18" fillId="0" borderId="0" applyNumberFormat="0" applyFill="0" applyBorder="0" applyAlignment="0" applyProtection="0"/>
    <xf numFmtId="0" fontId="1" fillId="15" borderId="20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21" applyNumberFormat="0" applyFill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0" fillId="39" borderId="0" applyNumberFormat="0" applyBorder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Protection="0">
      <alignment vertical="top" wrapText="1"/>
    </xf>
  </cellStyleXfs>
  <cellXfs count="5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1" applyFont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8" borderId="7" xfId="0" applyFill="1" applyBorder="1" applyAlignment="1" applyProtection="1">
      <alignment horizontal="right"/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8" borderId="6" xfId="0" applyFill="1" applyBorder="1"/>
    <xf numFmtId="0" fontId="0" fillId="8" borderId="0" xfId="0" applyFill="1"/>
    <xf numFmtId="0" fontId="0" fillId="8" borderId="0" xfId="0" applyFill="1" applyAlignment="1">
      <alignment horizontal="left" vertical="center"/>
    </xf>
    <xf numFmtId="0" fontId="0" fillId="8" borderId="9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4" xfId="0" applyFill="1" applyBorder="1"/>
    <xf numFmtId="0" fontId="0" fillId="8" borderId="10" xfId="0" applyFill="1" applyBorder="1"/>
    <xf numFmtId="0" fontId="4" fillId="5" borderId="5" xfId="0" applyFont="1" applyFill="1" applyBorder="1" applyAlignment="1" applyProtection="1">
      <alignment horizontal="right"/>
      <protection locked="0"/>
    </xf>
    <xf numFmtId="0" fontId="4" fillId="5" borderId="2" xfId="0" applyFont="1" applyFill="1" applyBorder="1" applyAlignment="1" applyProtection="1">
      <alignment horizontal="right"/>
      <protection locked="0"/>
    </xf>
    <xf numFmtId="0" fontId="4" fillId="5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6" borderId="1" xfId="0" applyFill="1" applyBorder="1" applyAlignment="1" applyProtection="1">
      <alignment horizontal="right"/>
      <protection locked="0"/>
    </xf>
    <xf numFmtId="165" fontId="0" fillId="7" borderId="1" xfId="1" applyNumberFormat="1" applyFont="1" applyFill="1" applyBorder="1" applyAlignment="1">
      <alignment horizontal="center"/>
    </xf>
    <xf numFmtId="165" fontId="0" fillId="7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0" fontId="2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vertical="center"/>
    </xf>
    <xf numFmtId="164" fontId="5" fillId="7" borderId="1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right"/>
    </xf>
    <xf numFmtId="0" fontId="4" fillId="4" borderId="5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2" borderId="5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te" xfId="15" builtinId="10" customBuiltin="1"/>
    <cellStyle name="Output" xfId="10" builtinId="21" customBuiltin="1"/>
    <cellStyle name="Percent" xfId="1" builtinId="5"/>
    <cellStyle name="Title 2" xfId="42" xr:uid="{00000000-0005-0000-0000-000029000000}"/>
    <cellStyle name="Total" xfId="17" builtinId="25" customBuiltin="1"/>
    <cellStyle name="Warning Text" xfId="14" builtinId="11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showGridLines="0" tabSelected="1" workbookViewId="0">
      <selection activeCell="AL13" sqref="AL13"/>
    </sheetView>
  </sheetViews>
  <sheetFormatPr defaultRowHeight="15" x14ac:dyDescent="0.25"/>
  <cols>
    <col min="1" max="1" width="12.42578125" customWidth="1"/>
    <col min="2" max="10" width="5.28515625" bestFit="1" customWidth="1"/>
    <col min="11" max="30" width="6.28515625" bestFit="1" customWidth="1"/>
    <col min="31" max="35" width="6.28515625" hidden="1" customWidth="1"/>
    <col min="36" max="36" width="2.28515625" customWidth="1"/>
  </cols>
  <sheetData>
    <row r="1" spans="1:36" x14ac:dyDescent="0.25">
      <c r="A1" s="28" t="s">
        <v>70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8" t="s">
        <v>21</v>
      </c>
      <c r="J1" s="8" t="s">
        <v>22</v>
      </c>
      <c r="K1" s="8" t="s">
        <v>23</v>
      </c>
      <c r="L1" s="8" t="s">
        <v>24</v>
      </c>
      <c r="M1" s="8" t="s">
        <v>25</v>
      </c>
      <c r="N1" s="8" t="s">
        <v>26</v>
      </c>
      <c r="O1" s="8" t="s">
        <v>27</v>
      </c>
      <c r="P1" s="8" t="s">
        <v>28</v>
      </c>
      <c r="Q1" s="8" t="s">
        <v>29</v>
      </c>
      <c r="R1" s="8" t="s">
        <v>30</v>
      </c>
      <c r="S1" s="8" t="s">
        <v>31</v>
      </c>
      <c r="T1" s="8" t="s">
        <v>32</v>
      </c>
      <c r="U1" s="8" t="s">
        <v>33</v>
      </c>
      <c r="V1" s="8" t="s">
        <v>34</v>
      </c>
      <c r="W1" s="8" t="s">
        <v>35</v>
      </c>
      <c r="X1" s="8" t="s">
        <v>36</v>
      </c>
      <c r="Y1" s="8" t="s">
        <v>37</v>
      </c>
      <c r="Z1" s="8" t="s">
        <v>38</v>
      </c>
      <c r="AA1" s="8" t="s">
        <v>39</v>
      </c>
      <c r="AB1" s="8" t="s">
        <v>40</v>
      </c>
      <c r="AC1" s="8" t="s">
        <v>41</v>
      </c>
      <c r="AD1" s="8" t="s">
        <v>42</v>
      </c>
      <c r="AE1" s="8"/>
      <c r="AF1" s="8"/>
      <c r="AG1" s="8"/>
      <c r="AH1" s="8"/>
      <c r="AI1" s="8"/>
      <c r="AJ1" s="25"/>
    </row>
    <row r="2" spans="1:36" x14ac:dyDescent="0.2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9"/>
      <c r="AJ2" s="19"/>
    </row>
    <row r="3" spans="1:36" x14ac:dyDescent="0.25">
      <c r="A3" s="11" t="s">
        <v>1</v>
      </c>
      <c r="B3" s="12">
        <v>5</v>
      </c>
      <c r="C3" s="12">
        <v>12</v>
      </c>
      <c r="D3" s="12">
        <v>14</v>
      </c>
      <c r="E3" s="12">
        <v>12</v>
      </c>
      <c r="F3" s="12">
        <v>4</v>
      </c>
      <c r="G3" s="12">
        <v>7</v>
      </c>
      <c r="H3" s="12">
        <v>9</v>
      </c>
      <c r="I3" s="12">
        <v>12</v>
      </c>
      <c r="J3" s="12">
        <v>15</v>
      </c>
      <c r="K3" s="12">
        <v>13</v>
      </c>
      <c r="L3" s="12">
        <v>12</v>
      </c>
      <c r="M3" s="12">
        <v>8</v>
      </c>
      <c r="N3" s="12">
        <v>11</v>
      </c>
      <c r="O3" s="12">
        <v>9</v>
      </c>
      <c r="P3" s="12">
        <v>10</v>
      </c>
      <c r="Q3" s="12">
        <v>7</v>
      </c>
      <c r="R3" s="12">
        <v>15</v>
      </c>
      <c r="S3" s="12">
        <v>8</v>
      </c>
      <c r="T3" s="12">
        <v>7</v>
      </c>
      <c r="U3" s="12">
        <v>9</v>
      </c>
      <c r="V3" s="12">
        <v>6</v>
      </c>
      <c r="W3" s="12">
        <v>9</v>
      </c>
      <c r="X3" s="12">
        <v>5</v>
      </c>
      <c r="Y3" s="12">
        <v>8</v>
      </c>
      <c r="Z3" s="12">
        <v>10</v>
      </c>
      <c r="AA3" s="12">
        <v>10</v>
      </c>
      <c r="AB3" s="12">
        <v>10</v>
      </c>
      <c r="AC3" s="12">
        <v>12</v>
      </c>
      <c r="AD3" s="12">
        <v>10</v>
      </c>
      <c r="AE3" s="12"/>
      <c r="AF3" s="12">
        <v>0</v>
      </c>
      <c r="AG3" s="12">
        <v>0</v>
      </c>
      <c r="AH3" s="19"/>
      <c r="AJ3" s="19"/>
    </row>
    <row r="4" spans="1:36" hidden="1" x14ac:dyDescent="0.25">
      <c r="A4" s="13" t="s">
        <v>61</v>
      </c>
      <c r="B4" s="14">
        <f t="shared" ref="B4:J4" si="0">IF(LEN(B2)&gt;0,B3,0)</f>
        <v>0</v>
      </c>
      <c r="C4" s="14">
        <f t="shared" si="0"/>
        <v>0</v>
      </c>
      <c r="D4" s="14">
        <f t="shared" si="0"/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  <c r="H4" s="14">
        <f t="shared" si="0"/>
        <v>0</v>
      </c>
      <c r="I4" s="14">
        <f t="shared" si="0"/>
        <v>0</v>
      </c>
      <c r="J4" s="14">
        <f t="shared" si="0"/>
        <v>0</v>
      </c>
      <c r="K4" s="14">
        <f>IF(LEN(K2)&gt;0,K3,0)</f>
        <v>0</v>
      </c>
      <c r="L4" s="14">
        <f>IF(LEN(L2)&gt;0,L3,0)</f>
        <v>0</v>
      </c>
      <c r="M4" s="14">
        <f>IF(LEN(M2)&gt;0,M3,0)</f>
        <v>0</v>
      </c>
      <c r="N4" s="14">
        <f>IF(LEN(N2)&gt;0,N3,0)</f>
        <v>0</v>
      </c>
      <c r="O4" s="14">
        <f>IF(LEN(O2)&gt;0,O3,0)</f>
        <v>0</v>
      </c>
      <c r="P4" s="14">
        <f>IF(LEN(P2)&gt;0,P3,0)</f>
        <v>0</v>
      </c>
      <c r="Q4" s="14">
        <f>IF(LEN(Q2)&gt;0,Q3,0)</f>
        <v>0</v>
      </c>
      <c r="R4" s="14">
        <f>IF(LEN(R2)&gt;0,R3,0)</f>
        <v>0</v>
      </c>
      <c r="S4" s="14">
        <f>IF(LEN(S2)&gt;0,S3,0)</f>
        <v>0</v>
      </c>
      <c r="T4" s="14">
        <f>IF(LEN(T2)&gt;0,T3,0)</f>
        <v>0</v>
      </c>
      <c r="U4" s="14">
        <f>IF(LEN(U2)&gt;0,U3,0)</f>
        <v>0</v>
      </c>
      <c r="V4" s="14">
        <f>IF(LEN(V2)&gt;0,V3,0)</f>
        <v>0</v>
      </c>
      <c r="W4" s="14">
        <f>IF(LEN(W2)&gt;0,W3,0)</f>
        <v>0</v>
      </c>
      <c r="X4" s="14">
        <f>IF(LEN(X2)&gt;0,X3,0)</f>
        <v>0</v>
      </c>
      <c r="Y4" s="14">
        <f>IF(LEN(Y2)&gt;0,Y3,0)</f>
        <v>0</v>
      </c>
      <c r="Z4" s="14">
        <f>IF(LEN(Z2)&gt;0,Z3,0)</f>
        <v>0</v>
      </c>
      <c r="AA4" s="14">
        <f>IF(LEN(AA2)&gt;0,AA3,0)</f>
        <v>0</v>
      </c>
      <c r="AB4" s="14">
        <f>IF(LEN(AB2)&gt;0,AB3,0)</f>
        <v>0</v>
      </c>
      <c r="AC4" s="14">
        <f>IF(LEN(AC2)&gt;0,AC3,0)</f>
        <v>0</v>
      </c>
      <c r="AD4" s="14">
        <f>IF(LEN(AD2)&gt;0,AD3,0)</f>
        <v>0</v>
      </c>
      <c r="AE4" s="14">
        <f>IF(LEN(AE2)&gt;0,AE3,0)</f>
        <v>0</v>
      </c>
      <c r="AF4" s="14">
        <f>IF(LEN(AF2)&gt;0,AF3,0)</f>
        <v>0</v>
      </c>
      <c r="AG4" s="14">
        <f>IF(LEN(AG2)&gt;0,AG3,0)</f>
        <v>0</v>
      </c>
      <c r="AH4" s="19"/>
      <c r="AJ4" s="19"/>
    </row>
    <row r="5" spans="1:36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9"/>
      <c r="AJ5" s="19"/>
    </row>
    <row r="6" spans="1:36" x14ac:dyDescent="0.25">
      <c r="A6" s="27" t="s">
        <v>71</v>
      </c>
      <c r="B6" s="16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10</v>
      </c>
      <c r="K6" s="16" t="s">
        <v>11</v>
      </c>
      <c r="L6" s="16" t="s">
        <v>12</v>
      </c>
      <c r="M6" s="16" t="s">
        <v>13</v>
      </c>
      <c r="N6" s="18"/>
      <c r="O6" s="29" t="s">
        <v>72</v>
      </c>
      <c r="P6" s="29"/>
      <c r="Q6" s="29"/>
      <c r="R6" s="16" t="s">
        <v>44</v>
      </c>
      <c r="S6" s="16" t="s">
        <v>43</v>
      </c>
      <c r="T6" s="16" t="s">
        <v>45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J6" s="19"/>
    </row>
    <row r="7" spans="1:36" x14ac:dyDescent="0.25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8"/>
      <c r="O7" s="30" t="s">
        <v>0</v>
      </c>
      <c r="P7" s="30"/>
      <c r="Q7" s="30"/>
      <c r="R7" s="10"/>
      <c r="S7" s="10"/>
      <c r="T7" s="10"/>
      <c r="U7" s="18"/>
      <c r="V7" s="18"/>
      <c r="W7" s="18"/>
      <c r="X7" s="18"/>
      <c r="Y7" s="18"/>
      <c r="Z7" s="18"/>
      <c r="AA7" s="18"/>
      <c r="AB7" s="18"/>
      <c r="AC7" s="18"/>
      <c r="AD7" s="18"/>
      <c r="AJ7" s="19"/>
    </row>
    <row r="8" spans="1:36" x14ac:dyDescent="0.25">
      <c r="A8" s="11" t="s">
        <v>1</v>
      </c>
      <c r="B8" s="12">
        <v>10</v>
      </c>
      <c r="C8" s="12">
        <v>10</v>
      </c>
      <c r="D8" s="12">
        <v>10</v>
      </c>
      <c r="E8" s="12">
        <v>10</v>
      </c>
      <c r="F8" s="12">
        <v>10</v>
      </c>
      <c r="G8" s="12">
        <v>10</v>
      </c>
      <c r="H8" s="12">
        <v>10</v>
      </c>
      <c r="I8" s="12">
        <v>10</v>
      </c>
      <c r="J8" s="12">
        <v>10</v>
      </c>
      <c r="K8" s="12">
        <v>10</v>
      </c>
      <c r="L8" s="12">
        <v>10</v>
      </c>
      <c r="M8" s="12">
        <v>10</v>
      </c>
      <c r="N8" s="18"/>
      <c r="O8" s="31" t="s">
        <v>1</v>
      </c>
      <c r="P8" s="31"/>
      <c r="Q8" s="31"/>
      <c r="R8" s="12">
        <v>100</v>
      </c>
      <c r="S8" s="12">
        <v>100</v>
      </c>
      <c r="T8" s="12">
        <v>100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J8" s="19"/>
    </row>
    <row r="9" spans="1:36" hidden="1" x14ac:dyDescent="0.25">
      <c r="A9" s="13" t="s">
        <v>61</v>
      </c>
      <c r="B9" s="14">
        <f>IF(LEN(B7)&gt;0,B8,0)</f>
        <v>0</v>
      </c>
      <c r="C9" s="14">
        <f t="shared" ref="C9:M9" si="1">IF(LEN(C7)&gt;0,C8,0)</f>
        <v>0</v>
      </c>
      <c r="D9" s="14">
        <f t="shared" si="1"/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  <c r="I9" s="14">
        <f t="shared" si="1"/>
        <v>0</v>
      </c>
      <c r="J9" s="14">
        <f t="shared" si="1"/>
        <v>0</v>
      </c>
      <c r="K9" s="14">
        <f>IF(LEN(K7)&gt;0,K8,0)</f>
        <v>0</v>
      </c>
      <c r="L9" s="14">
        <f t="shared" si="1"/>
        <v>0</v>
      </c>
      <c r="M9" s="14">
        <f t="shared" si="1"/>
        <v>0</v>
      </c>
      <c r="N9" s="14"/>
      <c r="O9" s="14"/>
      <c r="P9" s="14"/>
      <c r="Q9" s="14"/>
      <c r="R9" s="5" t="e">
        <f>IF(LEN(#REF!)&gt;0,#REF!,0)</f>
        <v>#REF!</v>
      </c>
      <c r="S9" s="5" t="e">
        <f>IF(LEN(#REF!)&gt;0,#REF!,0)</f>
        <v>#REF!</v>
      </c>
      <c r="T9" s="18"/>
      <c r="U9" s="40" t="s">
        <v>61</v>
      </c>
      <c r="V9" s="41"/>
      <c r="W9" s="41"/>
      <c r="X9" s="5">
        <f>IF(LEN(R7)&gt;0,R8,0)</f>
        <v>0</v>
      </c>
      <c r="Y9" s="5">
        <f>IF(LEN(S7)&gt;0,S8,0)</f>
        <v>0</v>
      </c>
      <c r="Z9" s="5">
        <f>IF(LEN(T7)&gt;0,T8,0)</f>
        <v>0</v>
      </c>
      <c r="AA9" s="15"/>
      <c r="AB9" s="18"/>
      <c r="AC9" s="18"/>
      <c r="AD9" s="18"/>
      <c r="AE9" s="18"/>
      <c r="AF9" s="18"/>
      <c r="AG9" s="18"/>
      <c r="AH9" s="18"/>
      <c r="AI9" s="18"/>
      <c r="AJ9" s="19"/>
    </row>
    <row r="10" spans="1:36" x14ac:dyDescent="0.25">
      <c r="A10" s="2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19"/>
    </row>
    <row r="11" spans="1:36" ht="15.75" x14ac:dyDescent="0.25">
      <c r="A11" s="43" t="s">
        <v>62</v>
      </c>
      <c r="B11" s="44"/>
      <c r="C11" s="44"/>
      <c r="D11" s="44"/>
      <c r="E11" s="44"/>
      <c r="F11" s="44"/>
      <c r="G11" s="20"/>
      <c r="H11" s="43" t="s">
        <v>63</v>
      </c>
      <c r="I11" s="44"/>
      <c r="J11" s="44"/>
      <c r="K11" s="44"/>
      <c r="L11" s="44"/>
      <c r="M11" s="44"/>
      <c r="N11" s="20"/>
      <c r="O11" s="34" t="s">
        <v>67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20"/>
      <c r="AB11" s="20"/>
      <c r="AC11" s="20"/>
      <c r="AD11" s="20"/>
      <c r="AE11" s="20"/>
      <c r="AF11" s="20"/>
      <c r="AG11" s="20"/>
      <c r="AH11" s="20"/>
      <c r="AI11" s="20"/>
      <c r="AJ11" s="19"/>
    </row>
    <row r="12" spans="1:36" x14ac:dyDescent="0.25">
      <c r="A12" s="42" t="s">
        <v>46</v>
      </c>
      <c r="B12" s="35"/>
      <c r="C12" s="35"/>
      <c r="D12" s="35"/>
      <c r="E12" s="46">
        <f>IFERROR(SUM(B2:AG2)/SUM(B4:AG4),0)</f>
        <v>0</v>
      </c>
      <c r="F12" s="46"/>
      <c r="G12" s="20"/>
      <c r="H12" s="42" t="s">
        <v>64</v>
      </c>
      <c r="I12" s="35"/>
      <c r="J12" s="35"/>
      <c r="K12" s="35"/>
      <c r="L12" s="45" t="str">
        <f>IF(R7=0,"N/A",INDEX(R6:S6,1,MATCH(SMALL(R7:S7,1),R7:S7,0)))</f>
        <v>N/A</v>
      </c>
      <c r="M12" s="45"/>
      <c r="N12" s="20"/>
      <c r="O12" s="35" t="s">
        <v>75</v>
      </c>
      <c r="P12" s="35"/>
      <c r="Q12" s="35"/>
      <c r="R12" s="35"/>
      <c r="S12" s="35"/>
      <c r="T12" s="35"/>
      <c r="U12" s="35"/>
      <c r="V12" s="35"/>
      <c r="W12" s="35"/>
      <c r="X12" s="35"/>
      <c r="Y12" s="32">
        <f>(0.2*E13+R7/100*0.2+S7/100*0.2+T7/100*0.3+0.1*E12)/(0.2*X9/100+0.2*Y9/100+0.3*Z9/100+0.1+0.2)</f>
        <v>0</v>
      </c>
      <c r="Z12" s="32"/>
      <c r="AA12" s="20"/>
      <c r="AB12" s="20"/>
      <c r="AC12" s="20"/>
      <c r="AD12" s="20"/>
      <c r="AE12" s="20"/>
      <c r="AF12" s="20"/>
      <c r="AG12" s="20"/>
      <c r="AH12" s="20"/>
      <c r="AI12" s="20"/>
      <c r="AJ12" s="19"/>
    </row>
    <row r="13" spans="1:36" ht="15" customHeight="1" x14ac:dyDescent="0.25">
      <c r="A13" s="42" t="s">
        <v>47</v>
      </c>
      <c r="B13" s="35"/>
      <c r="C13" s="35"/>
      <c r="D13" s="35"/>
      <c r="E13" s="46">
        <f>IFERROR(SUM(B7:M7)/SUM(B9:M9),0)</f>
        <v>0</v>
      </c>
      <c r="F13" s="46"/>
      <c r="G13" s="20"/>
      <c r="H13" s="42" t="s">
        <v>65</v>
      </c>
      <c r="I13" s="35"/>
      <c r="J13" s="35"/>
      <c r="K13" s="35"/>
      <c r="L13" s="32" t="str">
        <f>IF(R7=0,"N/A",INDEX(R7:S7,1,MATCH(SMALL(R7:S7,1),R7:S7,0))/100)</f>
        <v>N/A</v>
      </c>
      <c r="M13" s="32"/>
      <c r="N13" s="20"/>
      <c r="O13" s="36" t="s">
        <v>79</v>
      </c>
      <c r="P13" s="36"/>
      <c r="Q13" s="36"/>
      <c r="R13" s="36"/>
      <c r="S13" s="36"/>
      <c r="T13" s="36"/>
      <c r="U13" s="36"/>
      <c r="V13" s="36"/>
      <c r="W13" s="36"/>
      <c r="X13" s="36"/>
      <c r="Y13" s="32" t="e">
        <f>(0.2*E16+R7/100*0.2+S7/100*0.2+T7/100*0.3+0.1*E12)/(0.2*X9/100+0.2*Y9/100+0.3*Z9/100+0.1+0.2)</f>
        <v>#VALUE!</v>
      </c>
      <c r="Z13" s="32"/>
      <c r="AA13" s="20"/>
      <c r="AB13" s="20"/>
      <c r="AC13" s="20"/>
      <c r="AD13" s="20"/>
      <c r="AE13" s="20"/>
      <c r="AF13" s="20"/>
      <c r="AG13" s="20"/>
      <c r="AH13" s="20"/>
      <c r="AI13" s="20"/>
      <c r="AJ13" s="19"/>
    </row>
    <row r="14" spans="1:36" ht="15" customHeight="1" x14ac:dyDescent="0.25">
      <c r="A14" s="42" t="s">
        <v>60</v>
      </c>
      <c r="B14" s="35"/>
      <c r="C14" s="35"/>
      <c r="D14" s="35"/>
      <c r="E14" s="49" t="str">
        <f>IFERROR(SMALL(B7:M7,1),"N/A")</f>
        <v>N/A</v>
      </c>
      <c r="F14" s="49"/>
      <c r="G14" s="20"/>
      <c r="H14" s="42" t="s">
        <v>66</v>
      </c>
      <c r="I14" s="35"/>
      <c r="J14" s="35"/>
      <c r="K14" s="35"/>
      <c r="L14" s="32" t="str">
        <f>IF(T7=0,"N/A",T7/100)</f>
        <v>N/A</v>
      </c>
      <c r="M14" s="32"/>
      <c r="N14" s="20"/>
      <c r="O14" s="37" t="s">
        <v>78</v>
      </c>
      <c r="P14" s="37"/>
      <c r="Q14" s="37"/>
      <c r="R14" s="37"/>
      <c r="S14" s="37"/>
      <c r="T14" s="37"/>
      <c r="U14" s="37"/>
      <c r="V14" s="37"/>
      <c r="W14" s="37"/>
      <c r="X14" s="37"/>
      <c r="Y14" s="32" t="e">
        <f>(0.2*E16+R7/100*0.2+S7/100*0.2+T7/100*0.3+0.1*E12-L13*0.2+L15*0.2)/(0.2*X9/100+0.2*Y9/100+0.3*Z9/100+0.1+0.2)</f>
        <v>#VALUE!</v>
      </c>
      <c r="Z14" s="32"/>
      <c r="AA14" s="20"/>
      <c r="AB14" s="20"/>
      <c r="AC14" s="20"/>
      <c r="AD14" s="20"/>
      <c r="AE14" s="20"/>
      <c r="AF14" s="20"/>
      <c r="AG14" s="20"/>
      <c r="AH14" s="20"/>
      <c r="AI14" s="20"/>
      <c r="AJ14" s="19"/>
    </row>
    <row r="15" spans="1:36" x14ac:dyDescent="0.25">
      <c r="A15" s="42" t="s">
        <v>59</v>
      </c>
      <c r="B15" s="35"/>
      <c r="C15" s="35"/>
      <c r="D15" s="35"/>
      <c r="E15" s="49" t="str">
        <f>IFERROR(SMALL(B7:M7,2),"N/A")</f>
        <v>N/A</v>
      </c>
      <c r="F15" s="49"/>
      <c r="G15" s="21"/>
      <c r="H15" s="47" t="str">
        <f>CONCATENATE("New ", L12, " %")</f>
        <v>New N/A %</v>
      </c>
      <c r="I15" s="48"/>
      <c r="J15" s="48"/>
      <c r="K15" s="48"/>
      <c r="L15" s="33" t="str">
        <f>IF(T7=0,"N/A",IF(L14&gt;L13,AVERAGE(L13:M14),L13))</f>
        <v>N/A</v>
      </c>
      <c r="M15" s="33"/>
      <c r="N15" s="21"/>
      <c r="O15" s="38" t="s">
        <v>68</v>
      </c>
      <c r="P15" s="38"/>
      <c r="Q15" s="38"/>
      <c r="R15" s="38"/>
      <c r="S15" s="38"/>
      <c r="T15" s="38"/>
      <c r="U15" s="38"/>
      <c r="V15" s="38"/>
      <c r="W15" s="38"/>
      <c r="X15" s="38"/>
      <c r="Y15" s="39">
        <f>IFERROR(INDEX(Scales!$A$3:$A$10,MATCH('Course Grades'!Y14+0.00001,Scales!$G$3:$G$10,1)),IFERROR(INDEX(Scales!$A$3:$A$10,MATCH('Course Grades'!Y13+0.00001,Scales!$G$3:$G$10,1)),INDEX(Scales!$A$3:$A$10,MATCH('Course Grades'!Y12+0.00001,Scales!$G$3:$G$10,1))))</f>
        <v>0</v>
      </c>
      <c r="Z15" s="39"/>
      <c r="AA15" s="20"/>
      <c r="AB15" s="20"/>
      <c r="AC15" s="20"/>
      <c r="AD15" s="20"/>
      <c r="AE15" s="20"/>
      <c r="AF15" s="20"/>
      <c r="AG15" s="20"/>
      <c r="AH15" s="20"/>
      <c r="AI15" s="20"/>
      <c r="AJ15" s="19"/>
    </row>
    <row r="16" spans="1:36" x14ac:dyDescent="0.25">
      <c r="A16" s="42" t="s">
        <v>48</v>
      </c>
      <c r="B16" s="35"/>
      <c r="C16" s="35"/>
      <c r="D16" s="35"/>
      <c r="E16" s="46" t="str">
        <f>IFERROR((SUM(B7:M7)-E14-E15)/(SUM(B9:M9)-20),"N/A")</f>
        <v>N/A</v>
      </c>
      <c r="F16" s="46"/>
      <c r="G16" s="20"/>
      <c r="H16" s="20"/>
      <c r="I16" s="20"/>
      <c r="J16" s="20"/>
      <c r="K16" s="20"/>
      <c r="L16" s="20"/>
      <c r="M16" s="20"/>
      <c r="N16" s="20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9"/>
      <c r="Z16" s="39"/>
      <c r="AA16" s="20"/>
      <c r="AB16" s="20"/>
      <c r="AC16" s="20"/>
      <c r="AD16" s="20"/>
      <c r="AE16" s="20"/>
      <c r="AF16" s="20"/>
      <c r="AG16" s="20"/>
      <c r="AH16" s="20"/>
      <c r="AI16" s="20"/>
      <c r="AJ16" s="19"/>
    </row>
    <row r="17" spans="1:36" ht="15.75" thickBot="1" x14ac:dyDescent="0.3">
      <c r="A17" s="24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6"/>
    </row>
  </sheetData>
  <mergeCells count="33">
    <mergeCell ref="A16:D16"/>
    <mergeCell ref="E16:F16"/>
    <mergeCell ref="H15:K15"/>
    <mergeCell ref="A11:F11"/>
    <mergeCell ref="A13:D13"/>
    <mergeCell ref="A14:D14"/>
    <mergeCell ref="A15:D15"/>
    <mergeCell ref="E12:F12"/>
    <mergeCell ref="E13:F13"/>
    <mergeCell ref="E14:F14"/>
    <mergeCell ref="E15:F15"/>
    <mergeCell ref="A12:D12"/>
    <mergeCell ref="H14:K14"/>
    <mergeCell ref="H13:K13"/>
    <mergeCell ref="H12:K12"/>
    <mergeCell ref="H11:M11"/>
    <mergeCell ref="L12:M12"/>
    <mergeCell ref="L13:M13"/>
    <mergeCell ref="L14:M14"/>
    <mergeCell ref="O6:Q6"/>
    <mergeCell ref="O7:Q7"/>
    <mergeCell ref="O8:Q8"/>
    <mergeCell ref="Y13:Z13"/>
    <mergeCell ref="L15:M15"/>
    <mergeCell ref="O11:Z11"/>
    <mergeCell ref="O12:X12"/>
    <mergeCell ref="O13:X13"/>
    <mergeCell ref="O14:X14"/>
    <mergeCell ref="Y12:Z12"/>
    <mergeCell ref="O15:X16"/>
    <mergeCell ref="Y15:Z16"/>
    <mergeCell ref="Y14:Z14"/>
    <mergeCell ref="U9:W9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M4" sqref="M4"/>
    </sheetView>
  </sheetViews>
  <sheetFormatPr defaultRowHeight="15" x14ac:dyDescent="0.25"/>
  <cols>
    <col min="2" max="6" width="0" hidden="1" customWidth="1"/>
  </cols>
  <sheetData>
    <row r="1" spans="1:7" x14ac:dyDescent="0.25">
      <c r="A1" s="50" t="s">
        <v>54</v>
      </c>
      <c r="B1" s="50"/>
      <c r="C1" s="50"/>
      <c r="D1" s="50"/>
      <c r="E1" s="50"/>
      <c r="F1" s="50"/>
      <c r="G1" s="50"/>
    </row>
    <row r="2" spans="1:7" ht="24" x14ac:dyDescent="0.25">
      <c r="A2" s="1" t="s">
        <v>49</v>
      </c>
      <c r="B2" s="1" t="s">
        <v>74</v>
      </c>
      <c r="C2" s="1" t="s">
        <v>73</v>
      </c>
      <c r="D2" s="1" t="s">
        <v>50</v>
      </c>
      <c r="E2" s="1" t="s">
        <v>51</v>
      </c>
      <c r="F2" s="1" t="s">
        <v>52</v>
      </c>
      <c r="G2" s="1" t="s">
        <v>53</v>
      </c>
    </row>
    <row r="3" spans="1:7" x14ac:dyDescent="0.25">
      <c r="A3" s="2">
        <v>0</v>
      </c>
      <c r="B3" s="3">
        <v>0</v>
      </c>
      <c r="C3" s="7">
        <v>0</v>
      </c>
      <c r="D3" s="7">
        <v>0</v>
      </c>
      <c r="E3" s="7">
        <v>0</v>
      </c>
      <c r="F3" s="7">
        <v>0</v>
      </c>
      <c r="G3" s="6">
        <f>B3*0.12+C3*0.18+D3*0.2+E3*0.2+F3*0.3</f>
        <v>0</v>
      </c>
    </row>
    <row r="4" spans="1:7" x14ac:dyDescent="0.25">
      <c r="A4" s="2">
        <v>1</v>
      </c>
      <c r="B4" s="3">
        <v>0.55000000000000004</v>
      </c>
      <c r="C4" s="7">
        <v>0.55000000000000004</v>
      </c>
      <c r="D4" s="7">
        <v>0.55000000000000004</v>
      </c>
      <c r="E4" s="7">
        <v>0.55000000000000004</v>
      </c>
      <c r="F4" s="7">
        <v>0.55000000000000004</v>
      </c>
      <c r="G4" s="6">
        <f t="shared" ref="G4:G10" si="0">B4*0.12+C4*0.18+D4*0.2+E4*0.2+F4*0.3</f>
        <v>0.55000000000000004</v>
      </c>
    </row>
    <row r="5" spans="1:7" x14ac:dyDescent="0.25">
      <c r="A5" s="2">
        <v>1.5</v>
      </c>
      <c r="B5" s="3">
        <v>0.6</v>
      </c>
      <c r="C5" s="7">
        <v>0.6</v>
      </c>
      <c r="D5" s="7">
        <v>0.6</v>
      </c>
      <c r="E5" s="7">
        <v>0.6</v>
      </c>
      <c r="F5" s="7">
        <v>0.6</v>
      </c>
      <c r="G5" s="6">
        <f t="shared" si="0"/>
        <v>0.6</v>
      </c>
    </row>
    <row r="6" spans="1:7" x14ac:dyDescent="0.25">
      <c r="A6" s="2">
        <v>2</v>
      </c>
      <c r="B6" s="3">
        <v>0.65</v>
      </c>
      <c r="C6" s="7">
        <v>0.65</v>
      </c>
      <c r="D6" s="7">
        <v>0.65</v>
      </c>
      <c r="E6" s="7">
        <v>0.65</v>
      </c>
      <c r="F6" s="7">
        <v>0.65</v>
      </c>
      <c r="G6" s="6">
        <f t="shared" si="0"/>
        <v>0.65</v>
      </c>
    </row>
    <row r="7" spans="1:7" x14ac:dyDescent="0.25">
      <c r="A7" s="2">
        <v>2.5</v>
      </c>
      <c r="B7" s="3">
        <v>0.73</v>
      </c>
      <c r="C7" s="7">
        <v>0.73</v>
      </c>
      <c r="D7" s="7">
        <v>0.73</v>
      </c>
      <c r="E7" s="7">
        <v>0.73</v>
      </c>
      <c r="F7" s="7">
        <v>0.73</v>
      </c>
      <c r="G7" s="6">
        <f t="shared" si="0"/>
        <v>0.73</v>
      </c>
    </row>
    <row r="8" spans="1:7" x14ac:dyDescent="0.25">
      <c r="A8" s="2">
        <v>3</v>
      </c>
      <c r="B8" s="3">
        <v>0.8</v>
      </c>
      <c r="C8" s="7">
        <v>0.8</v>
      </c>
      <c r="D8" s="7">
        <v>0.8</v>
      </c>
      <c r="E8" s="7">
        <v>0.8</v>
      </c>
      <c r="F8" s="7">
        <v>0.8</v>
      </c>
      <c r="G8" s="6">
        <f t="shared" si="0"/>
        <v>0.8</v>
      </c>
    </row>
    <row r="9" spans="1:7" x14ac:dyDescent="0.25">
      <c r="A9" s="2">
        <v>3.5</v>
      </c>
      <c r="B9" s="3">
        <v>0.85</v>
      </c>
      <c r="C9" s="7">
        <v>0.85</v>
      </c>
      <c r="D9" s="7">
        <v>0.85</v>
      </c>
      <c r="E9" s="7">
        <v>0.85</v>
      </c>
      <c r="F9" s="7">
        <v>0.85</v>
      </c>
      <c r="G9" s="6">
        <f t="shared" si="0"/>
        <v>0.85000000000000009</v>
      </c>
    </row>
    <row r="10" spans="1:7" x14ac:dyDescent="0.25">
      <c r="A10" s="2">
        <v>4</v>
      </c>
      <c r="B10" s="3">
        <v>0.9</v>
      </c>
      <c r="C10" s="7">
        <v>0.9</v>
      </c>
      <c r="D10" s="7">
        <v>0.9</v>
      </c>
      <c r="E10" s="7">
        <v>0.9</v>
      </c>
      <c r="F10" s="7">
        <v>0.9</v>
      </c>
      <c r="G10" s="6">
        <f t="shared" si="0"/>
        <v>0.90000000000000013</v>
      </c>
    </row>
  </sheetData>
  <sheetProtection algorithmName="SHA-512" hashValue="k4EbcbfHU+i16e4LcO4iZm11cVlj+Y0Oe81dHw5oK9wcjMpoAiv1fqiNw2wt3ZfrtpMf/P7GVwbb5nLeYNk7+w==" saltValue="F6g7irXRgnPF8sdwnFCgCQ==" spinCount="100000" sheet="1" objects="1" scenarios="1"/>
  <mergeCells count="1">
    <mergeCell ref="A1:G1"/>
  </mergeCells>
  <conditionalFormatting sqref="C3:F10">
    <cfRule type="expression" dxfId="0" priority="1">
      <formula>C3&lt;$B3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4" sqref="A4"/>
    </sheetView>
  </sheetViews>
  <sheetFormatPr defaultRowHeight="15" x14ac:dyDescent="0.25"/>
  <cols>
    <col min="1" max="1" width="19.42578125" customWidth="1"/>
    <col min="2" max="2" width="77.28515625" customWidth="1"/>
  </cols>
  <sheetData>
    <row r="1" spans="1:2" x14ac:dyDescent="0.25">
      <c r="A1" s="50" t="s">
        <v>55</v>
      </c>
      <c r="B1" s="50"/>
    </row>
    <row r="2" spans="1:2" x14ac:dyDescent="0.25">
      <c r="A2" s="52" t="s">
        <v>76</v>
      </c>
      <c r="B2" s="53"/>
    </row>
    <row r="3" spans="1:2" x14ac:dyDescent="0.25">
      <c r="A3" s="51" t="s">
        <v>77</v>
      </c>
      <c r="B3" s="51"/>
    </row>
    <row r="4" spans="1:2" x14ac:dyDescent="0.25">
      <c r="A4" s="4" t="s">
        <v>58</v>
      </c>
      <c r="B4" s="4"/>
    </row>
    <row r="5" spans="1:2" x14ac:dyDescent="0.25">
      <c r="A5" s="51" t="s">
        <v>56</v>
      </c>
      <c r="B5" s="51"/>
    </row>
    <row r="6" spans="1:2" x14ac:dyDescent="0.25">
      <c r="A6" s="51" t="s">
        <v>57</v>
      </c>
      <c r="B6" s="51"/>
    </row>
    <row r="7" spans="1:2" x14ac:dyDescent="0.25">
      <c r="A7" s="51" t="s">
        <v>69</v>
      </c>
      <c r="B7" s="51"/>
    </row>
  </sheetData>
  <mergeCells count="6">
    <mergeCell ref="A7:B7"/>
    <mergeCell ref="A1:B1"/>
    <mergeCell ref="A3:B3"/>
    <mergeCell ref="A5:B5"/>
    <mergeCell ref="A6:B6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Course Grades</vt:lpstr>
      <vt:lpstr>Scales</vt:lpstr>
      <vt:lpstr>Conditions and Restrictions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Maccombs, Ryan Jorge</dc:creator>
  <cp:lastModifiedBy>Owner</cp:lastModifiedBy>
  <cp:lastPrinted>2015-04-30T01:41:06Z</cp:lastPrinted>
  <dcterms:created xsi:type="dcterms:W3CDTF">2015-04-27T20:50:18Z</dcterms:created>
  <dcterms:modified xsi:type="dcterms:W3CDTF">2019-04-01T15:30:52Z</dcterms:modified>
</cp:coreProperties>
</file>